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Сравнение механик" sheetId="2" state="visible" r:id="rId2"/>
    <sheet xmlns:r="http://schemas.openxmlformats.org/officeDocument/2006/relationships" name="Итоги акци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 ₽&quot;"/>
    <numFmt numFmtId="165" formatCode="0.0%"/>
    <numFmt numFmtId="166" formatCode="+0%;-0%;0%"/>
    <numFmt numFmtId="167" formatCode="#,##0&quot; ₽&quot;;-#,##0&quot; ₽&quot;"/>
  </numFmts>
  <fonts count="6">
    <font>
      <name val="Calibri"/>
      <family val="2"/>
      <color theme="1"/>
      <sz val="11"/>
      <scheme val="minor"/>
    </font>
    <font>
      <name val="Arial"/>
      <b val="1"/>
      <color rgb="00101820"/>
      <sz val="14"/>
    </font>
    <font>
      <name val="Arial"/>
      <i val="1"/>
      <color rgb="005B666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E2F5EE"/>
      </patternFill>
    </fill>
    <fill>
      <patternFill patternType="solid">
        <fgColor rgb="00101820"/>
      </patternFill>
    </fill>
  </fills>
  <borders count="2">
    <border>
      <left/>
      <right/>
      <top/>
      <bottom/>
      <diagonal/>
    </border>
    <border>
      <left style="thin">
        <color rgb="00D7DAD4"/>
      </left>
      <right style="thin">
        <color rgb="00D7DAD4"/>
      </right>
      <top style="thin">
        <color rgb="00D7DAD4"/>
      </top>
      <bottom style="thin">
        <color rgb="00D7DA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/>
    </xf>
    <xf numFmtId="0" fontId="3" fillId="0" borderId="0" pivotButton="0" quotePrefix="0" xfId="0"/>
    <xf numFmtId="0" fontId="4" fillId="0" borderId="1" applyAlignment="1" pivotButton="0" quotePrefix="0" xfId="0">
      <alignment vertical="center" wrapText="1"/>
    </xf>
    <xf numFmtId="164" fontId="4" fillId="2" borderId="1" applyAlignment="1" pivotButton="0" quotePrefix="0" xfId="0">
      <alignment vertical="center"/>
    </xf>
    <xf numFmtId="9" fontId="4" fillId="2" borderId="1" applyAlignment="1" pivotButton="0" quotePrefix="0" xfId="0">
      <alignment vertical="center"/>
    </xf>
    <xf numFmtId="3" fontId="4" fillId="2" borderId="1" applyAlignment="1" pivotButton="0" quotePrefix="0" xfId="0">
      <alignment vertical="center"/>
    </xf>
    <xf numFmtId="0" fontId="3" fillId="0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166" fontId="4" fillId="0" borderId="1" applyAlignment="1" pivotButton="0" quotePrefix="0" xfId="0">
      <alignment vertical="center" wrapText="1"/>
    </xf>
    <xf numFmtId="167" fontId="3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" fontId="4" fillId="2" borderId="1" applyAlignment="1" pivotButton="0" quotePrefix="0" xfId="0">
      <alignment vertical="center"/>
    </xf>
    <xf numFmtId="3" fontId="4" fillId="2" borderId="1" pivotButton="0" quotePrefix="0" xfId="0"/>
    <xf numFmtId="164" fontId="4" fillId="2" borderId="1" pivotButton="0" quotePrefix="0" xfId="0"/>
    <xf numFmtId="164" fontId="3" fillId="0" borderId="1" pivotButton="0" quotePrefix="0" xfId="0"/>
    <xf numFmtId="167" fontId="3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B4B0"/>
        </patternFill>
      </fill>
    </dxf>
    <dxf>
      <fill>
        <patternFill patternType="solid">
          <fgColor rgb="00E2F5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Калькулятор акций интернет-магазина — как пользоваться</t>
        </is>
      </c>
    </row>
    <row r="3">
      <c r="A3" s="2" t="inlineStr">
        <is>
          <t>Что считает таблица:</t>
        </is>
      </c>
    </row>
    <row r="4">
      <c r="A4" s="3" t="inlineStr">
        <is>
          <t>Сколько прибыли остаётся с заказа при разных механиках акции и сколько заказов нужно добрать, чтобы акция не ушла в минус. После акции — заработал ли магазин на самом деле.</t>
        </is>
      </c>
    </row>
    <row r="5">
      <c r="A5" s="3" t="inlineStr"/>
    </row>
    <row r="6">
      <c r="A6" s="2" t="inlineStr">
        <is>
          <t>Как заполнить до акции (лист «Сравнение механик»):</t>
        </is>
      </c>
    </row>
    <row r="7">
      <c r="A7" s="3" t="inlineStr">
        <is>
          <t>1. Средний чек и число заказов возьмите за обычный период без акций, той же длины, что и планируемая акция.</t>
        </is>
      </c>
    </row>
    <row r="8">
      <c r="A8" s="3" t="inlineStr">
        <is>
          <t>2. Себестоимость — закупка или производство товаров в заказе, в процентах от чека. Если по категориям она разная, посчитайте по той категории, на которую делаете акцию.</t>
        </is>
      </c>
    </row>
    <row r="9">
      <c r="A9" s="3" t="inlineStr">
        <is>
          <t>3. Расходы на заказ — всё, что вы тратите на каждый заказ независимо от акции: сборка, упаковка, эквайринг, доставка за ваш счёт.</t>
        </is>
      </c>
    </row>
    <row r="10">
      <c r="A10" s="3" t="inlineStr">
        <is>
          <t>4. В таблице механик меняйте «Выгоду», «Долю заказов» и «Средний чек в акции». Подсказка, что вписывать, — в последнем столбце.</t>
        </is>
      </c>
    </row>
    <row r="11">
      <c r="A11" s="3" t="inlineStr">
        <is>
          <t>5. «Сколько заказов ожидаете» — ваш прогноз. Сравните его с «Нужным приростом»: если прогноз ниже, акция в минусе.</t>
        </is>
      </c>
    </row>
    <row r="12">
      <c r="A12" s="3" t="inlineStr"/>
    </row>
    <row r="13">
      <c r="A13" s="2" t="inlineStr">
        <is>
          <t>Как подвести итоги (лист «Итоги акции»):</t>
        </is>
      </c>
    </row>
    <row r="14">
      <c r="A14" s="3" t="inlineStr">
        <is>
          <t>6. Впишите фактические заказы, средний чек до скидки и всё, что потратили на скидки, подарки, доставку и рекламу акции.</t>
        </is>
      </c>
    </row>
    <row r="15">
      <c r="A15" s="3" t="inlineStr">
        <is>
          <t>7. Сравните с таким же по длине обычным периодом и посмотрите заказы за 2 недели после акции — нет ли провала.</t>
        </is>
      </c>
    </row>
    <row r="16">
      <c r="A16" s="3" t="inlineStr"/>
    </row>
    <row r="17">
      <c r="A17" s="2" t="inlineStr">
        <is>
          <t>Важно:</t>
        </is>
      </c>
    </row>
    <row r="18">
      <c r="A18" s="3" t="inlineStr">
        <is>
          <t>Это иллюстративная модель, не бухгалтерский расчёт. Налоги в ней не учтены; если платите налог с выручки (например, УСН «Доходы»), прибыль будет немного ниже.</t>
        </is>
      </c>
    </row>
    <row r="19">
      <c r="A19" s="3" t="inlineStr">
        <is>
          <t>Статья с разбором механик: ecomvibe.ru/blog/akcii-dlya-internet-magazina</t>
        </is>
      </c>
    </row>
    <row r="21">
      <c r="A21" s="4" t="inlineStr">
        <is>
          <t>ecomvibe — консалтинговая AI-студия для e-commerce · ecomvibe.ru · Telegram @ecomvibe_ru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2" customWidth="1" min="2" max="2"/>
    <col width="13" customWidth="1" min="3" max="3"/>
    <col width="14" customWidth="1" min="4" max="4"/>
    <col width="13" customWidth="1" min="5" max="5"/>
    <col width="13" customWidth="1" min="6" max="6"/>
    <col width="13" customWidth="1" min="7" max="7"/>
    <col width="16" customWidth="1" min="8" max="8"/>
    <col width="12" customWidth="1" min="9" max="9"/>
    <col width="13" customWidth="1" min="10" max="10"/>
    <col width="14" customWidth="1" min="11" max="11"/>
    <col width="15" customWidth="1" min="12" max="12"/>
    <col width="42" customWidth="1" min="13" max="13"/>
  </cols>
  <sheetData>
    <row r="1">
      <c r="A1" s="1" t="inlineStr">
        <is>
          <t>Акции интернет-магазина: какая механика окупится</t>
        </is>
      </c>
    </row>
    <row r="2">
      <c r="A2" s="5" t="inlineStr">
        <is>
          <t>Зелёные ячейки заполняете вы, остальное считается само. Цифры в таблице — иллюстративный пример из статьи, не кейс конкретной компании.</t>
        </is>
      </c>
    </row>
    <row r="3">
      <c r="A3" s="6" t="inlineStr">
        <is>
          <t>Магазин без акции</t>
        </is>
      </c>
    </row>
    <row r="4">
      <c r="A4" s="7" t="inlineStr">
        <is>
          <t>Средний чек без акции, ₽</t>
        </is>
      </c>
      <c r="B4" s="8" t="n">
        <v>4000</v>
      </c>
    </row>
    <row r="5">
      <c r="A5" s="7" t="inlineStr">
        <is>
          <t>Себестоимость товаров, % от чека</t>
        </is>
      </c>
      <c r="B5" s="9" t="n">
        <v>0.5</v>
      </c>
    </row>
    <row r="6">
      <c r="A6" s="7" t="inlineStr">
        <is>
          <t>Расходы на один заказ, ₽ (сборка, упаковка, эквайринг и т. п.)</t>
        </is>
      </c>
      <c r="B6" s="8" t="n">
        <v>400</v>
      </c>
    </row>
    <row r="7">
      <c r="A7" s="7" t="inlineStr">
        <is>
          <t>Заказов за период без акции (например, за 2 недели)</t>
        </is>
      </c>
      <c r="B7" s="10" t="n">
        <v>300</v>
      </c>
    </row>
    <row r="8">
      <c r="A8" s="11" t="inlineStr">
        <is>
          <t>Прибыль с заказа, ₽</t>
        </is>
      </c>
      <c r="B8" s="12">
        <f>B4*(1-B5)-B6</f>
        <v/>
      </c>
    </row>
    <row r="9">
      <c r="A9" s="11" t="inlineStr">
        <is>
          <t>Маржинальность, % от чека</t>
        </is>
      </c>
      <c r="B9" s="13">
        <f>IF(B4=0,"",B8/B4)</f>
        <v/>
      </c>
    </row>
    <row r="10">
      <c r="A10" s="11" t="inlineStr">
        <is>
          <t>Прибыль за период без акции, ₽</t>
        </is>
      </c>
      <c r="B10" s="12">
        <f>B8*B7</f>
        <v/>
      </c>
    </row>
    <row r="12" ht="64" customHeight="1">
      <c r="A12" s="14" t="inlineStr">
        <is>
          <t>Механика</t>
        </is>
      </c>
      <c r="B12" s="14" t="inlineStr">
        <is>
          <t>Выгода покупателю</t>
        </is>
      </c>
      <c r="C12" s="14" t="inlineStr">
        <is>
          <t>Доля заказов, где выгоду используют</t>
        </is>
      </c>
      <c r="D12" s="14" t="inlineStr">
        <is>
          <t>Средний чек в акции, ₽ (до скидки)</t>
        </is>
      </c>
      <c r="E12" s="14" t="inlineStr">
        <is>
          <t>Расходы на выгоду, ₽ на заказ</t>
        </is>
      </c>
      <c r="F12" s="14" t="inlineStr">
        <is>
          <t>Прибыль с заказа, ₽</t>
        </is>
      </c>
      <c r="G12" s="14" t="inlineStr">
        <is>
          <t>Маржинальность</t>
        </is>
      </c>
      <c r="H12" s="14" t="inlineStr">
        <is>
          <t>Сколько заказов нужно, чтобы прибыль не упала</t>
        </is>
      </c>
      <c r="I12" s="14" t="inlineStr">
        <is>
          <t>Нужный прирост заказов</t>
        </is>
      </c>
      <c r="J12" s="14" t="inlineStr">
        <is>
          <t>Сколько заказов ожидаете</t>
        </is>
      </c>
      <c r="K12" s="14" t="inlineStr">
        <is>
          <t>Прибыль за период, ₽</t>
        </is>
      </c>
      <c r="L12" s="14" t="inlineStr">
        <is>
          <t>Разница с периодом без акции, ₽</t>
        </is>
      </c>
      <c r="M12" s="14" t="inlineStr">
        <is>
          <t>Что вписать в «Выгоду»</t>
        </is>
      </c>
    </row>
    <row r="13" ht="44" customHeight="1">
      <c r="A13" s="11" t="inlineStr">
        <is>
          <t>Скидка на весь заказ</t>
        </is>
      </c>
      <c r="B13" s="9" t="n">
        <v>0.15</v>
      </c>
      <c r="C13" s="9" t="n">
        <v>1</v>
      </c>
      <c r="D13" s="8" t="n">
        <v>4000</v>
      </c>
      <c r="E13" s="15">
        <f>D13*B13*C13</f>
        <v/>
      </c>
      <c r="F13" s="12">
        <f>D13*(1-$B$5)-$B$6-E13</f>
        <v/>
      </c>
      <c r="G13" s="16">
        <f>IF(D13=0,"",F13/D13)</f>
        <v/>
      </c>
      <c r="H13" s="17">
        <f>IF(F13&lt;=0,"убыток с каждого заказа",ROUNDUP($B$10/F13,0))</f>
        <v/>
      </c>
      <c r="I13" s="18">
        <f>IF(F13&lt;=0,"—",$B$10/F13/$B$7-1)</f>
        <v/>
      </c>
      <c r="J13" s="10" t="n">
        <v>420</v>
      </c>
      <c r="K13" s="15">
        <f>J13*F13</f>
        <v/>
      </c>
      <c r="L13" s="19">
        <f>K13-$B$10</f>
        <v/>
      </c>
      <c r="M13" s="20" t="inlineStr">
        <is>
          <t>Скидка в процентах</t>
        </is>
      </c>
    </row>
    <row r="14" ht="44" customHeight="1">
      <c r="A14" s="11" t="inlineStr">
        <is>
          <t>Промокод в рублях от суммы заказа</t>
        </is>
      </c>
      <c r="B14" s="8" t="n">
        <v>500</v>
      </c>
      <c r="C14" s="9" t="n">
        <v>0.5</v>
      </c>
      <c r="D14" s="8" t="n">
        <v>4800</v>
      </c>
      <c r="E14" s="15">
        <f>B14*C14</f>
        <v/>
      </c>
      <c r="F14" s="12">
        <f>D14*(1-$B$5)-$B$6-E14</f>
        <v/>
      </c>
      <c r="G14" s="16">
        <f>IF(D14=0,"",F14/D14)</f>
        <v/>
      </c>
      <c r="H14" s="17">
        <f>IF(F14&lt;=0,"убыток с каждого заказа",ROUNDUP($B$10/F14,0))</f>
        <v/>
      </c>
      <c r="I14" s="18">
        <f>IF(F14&lt;=0,"—",$B$10/F14/$B$7-1)</f>
        <v/>
      </c>
      <c r="J14" s="10" t="n">
        <v>300</v>
      </c>
      <c r="K14" s="15">
        <f>J14*F14</f>
        <v/>
      </c>
      <c r="L14" s="19">
        <f>K14-$B$10</f>
        <v/>
      </c>
      <c r="M14" s="20" t="inlineStr">
        <is>
          <t>Сумма промокода, ₽</t>
        </is>
      </c>
    </row>
    <row r="15" ht="44" customHeight="1">
      <c r="A15" s="11" t="inlineStr">
        <is>
          <t>Подарок к заказу от суммы</t>
        </is>
      </c>
      <c r="B15" s="8" t="n">
        <v>300</v>
      </c>
      <c r="C15" s="9" t="n">
        <v>0.5</v>
      </c>
      <c r="D15" s="8" t="n">
        <v>4800</v>
      </c>
      <c r="E15" s="15">
        <f>B15*C15</f>
        <v/>
      </c>
      <c r="F15" s="12">
        <f>D15*(1-$B$5)-$B$6-E15</f>
        <v/>
      </c>
      <c r="G15" s="16">
        <f>IF(D15=0,"",F15/D15)</f>
        <v/>
      </c>
      <c r="H15" s="17">
        <f>IF(F15&lt;=0,"убыток с каждого заказа",ROUNDUP($B$10/F15,0))</f>
        <v/>
      </c>
      <c r="I15" s="18">
        <f>IF(F15&lt;=0,"—",$B$10/F15/$B$7-1)</f>
        <v/>
      </c>
      <c r="J15" s="10" t="n">
        <v>300</v>
      </c>
      <c r="K15" s="15">
        <f>J15*F15</f>
        <v/>
      </c>
      <c r="L15" s="19">
        <f>K15-$B$10</f>
        <v/>
      </c>
      <c r="M15" s="20" t="inlineStr">
        <is>
          <t>Себестоимость подарка для вас, ₽ (не розничная цена)</t>
        </is>
      </c>
    </row>
    <row r="16" ht="44" customHeight="1">
      <c r="A16" s="11" t="inlineStr">
        <is>
          <t>Бесплатная доставка от суммы</t>
        </is>
      </c>
      <c r="B16" s="8" t="n">
        <v>350</v>
      </c>
      <c r="C16" s="9" t="n">
        <v>0.5</v>
      </c>
      <c r="D16" s="8" t="n">
        <v>4800</v>
      </c>
      <c r="E16" s="15">
        <f>B16*C16</f>
        <v/>
      </c>
      <c r="F16" s="12">
        <f>D16*(1-$B$5)-$B$6-E16</f>
        <v/>
      </c>
      <c r="G16" s="16">
        <f>IF(D16=0,"",F16/D16)</f>
        <v/>
      </c>
      <c r="H16" s="17">
        <f>IF(F16&lt;=0,"убыток с каждого заказа",ROUNDUP($B$10/F16,0))</f>
        <v/>
      </c>
      <c r="I16" s="18">
        <f>IF(F16&lt;=0,"—",$B$10/F16/$B$7-1)</f>
        <v/>
      </c>
      <c r="J16" s="10" t="n">
        <v>300</v>
      </c>
      <c r="K16" s="15">
        <f>J16*F16</f>
        <v/>
      </c>
      <c r="L16" s="19">
        <f>K16-$B$10</f>
        <v/>
      </c>
      <c r="M16" s="20" t="inlineStr">
        <is>
          <t>Сколько вы платите за доставку одного заказа, ₽</t>
        </is>
      </c>
    </row>
    <row r="17" ht="44" customHeight="1">
      <c r="A17" s="11" t="inlineStr">
        <is>
          <t>Кэшбэк баллами</t>
        </is>
      </c>
      <c r="B17" s="9" t="n">
        <v>0.1</v>
      </c>
      <c r="C17" s="9" t="n">
        <v>0.5</v>
      </c>
      <c r="D17" s="8" t="n">
        <v>4000</v>
      </c>
      <c r="E17" s="15">
        <f>D17*B17*C17</f>
        <v/>
      </c>
      <c r="F17" s="12">
        <f>D17*(1-$B$5)-$B$6-E17</f>
        <v/>
      </c>
      <c r="G17" s="16">
        <f>IF(D17=0,"",F17/D17)</f>
        <v/>
      </c>
      <c r="H17" s="17">
        <f>IF(F17&lt;=0,"убыток с каждого заказа",ROUNDUP($B$10/F17,0))</f>
        <v/>
      </c>
      <c r="I17" s="18">
        <f>IF(F17&lt;=0,"—",$B$10/F17/$B$7-1)</f>
        <v/>
      </c>
      <c r="J17" s="10" t="n">
        <v>330</v>
      </c>
      <c r="K17" s="15">
        <f>J17*F17</f>
        <v/>
      </c>
      <c r="L17" s="19">
        <f>K17-$B$10</f>
        <v/>
      </c>
      <c r="M17" s="20" t="inlineStr">
        <is>
          <t>Процент баллов от чека; в «Доле» — сколько баллов реально списывают</t>
        </is>
      </c>
    </row>
    <row r="18" ht="44" customHeight="1">
      <c r="A18" s="11" t="inlineStr">
        <is>
          <t>«N по цене N−1» (например, 3 по цене 2)</t>
        </is>
      </c>
      <c r="B18" s="21" t="n">
        <v>3</v>
      </c>
      <c r="C18" s="9" t="n">
        <v>1</v>
      </c>
      <c r="D18" s="8" t="n">
        <v>6000</v>
      </c>
      <c r="E18" s="15">
        <f>IF(B18=0,0,D18/B18)*C18</f>
        <v/>
      </c>
      <c r="F18" s="12">
        <f>D18*(1-$B$5)-$B$6-E18</f>
        <v/>
      </c>
      <c r="G18" s="16">
        <f>IF(D18=0,"",F18/D18)</f>
        <v/>
      </c>
      <c r="H18" s="17">
        <f>IF(F18&lt;=0,"убыток с каждого заказа",ROUNDUP($B$10/F18,0))</f>
        <v/>
      </c>
      <c r="I18" s="18">
        <f>IF(F18&lt;=0,"—",$B$10/F18/$B$7-1)</f>
        <v/>
      </c>
      <c r="J18" s="10" t="n">
        <v>300</v>
      </c>
      <c r="K18" s="15">
        <f>J18*F18</f>
        <v/>
      </c>
      <c r="L18" s="19">
        <f>K18-$B$10</f>
        <v/>
      </c>
      <c r="M18" s="20" t="inlineStr">
        <is>
          <t>Сколько штук в комплекте (3 для «3 по цене 2»); средний чек — полная цена всех штук</t>
        </is>
      </c>
    </row>
    <row r="19" ht="44" customHeight="1">
      <c r="A19" s="11" t="inlineStr">
        <is>
          <t>Своя механика</t>
        </is>
      </c>
      <c r="B19" s="8" t="n">
        <v>0</v>
      </c>
      <c r="C19" s="9" t="n">
        <v>1</v>
      </c>
      <c r="D19" s="8" t="n">
        <v>4000</v>
      </c>
      <c r="E19" s="15">
        <f>B19*C19</f>
        <v/>
      </c>
      <c r="F19" s="12">
        <f>D19*(1-$B$5)-$B$6-E19</f>
        <v/>
      </c>
      <c r="G19" s="16">
        <f>IF(D19=0,"",F19/D19)</f>
        <v/>
      </c>
      <c r="H19" s="17">
        <f>IF(F19&lt;=0,"убыток с каждого заказа",ROUNDUP($B$10/F19,0))</f>
        <v/>
      </c>
      <c r="I19" s="18">
        <f>IF(F19&lt;=0,"—",$B$10/F19/$B$7-1)</f>
        <v/>
      </c>
      <c r="J19" s="10" t="n">
        <v>300</v>
      </c>
      <c r="K19" s="15">
        <f>J19*F19</f>
        <v/>
      </c>
      <c r="L19" s="19">
        <f>K19-$B$10</f>
        <v/>
      </c>
      <c r="M19" s="20" t="inlineStr">
        <is>
          <t>Расходы на выгоду в рублях на один заказ</t>
        </is>
      </c>
    </row>
    <row r="21">
      <c r="A21" s="5" t="inlineStr">
        <is>
          <t>Строка красная — при ожидаемом числе заказов акция приносит меньше прибыли, чем обычный период. Нужный прирост — сколько заказов добрать сверх обычного, чтобы выйти в ноль.</t>
        </is>
      </c>
    </row>
    <row r="22">
      <c r="A22" s="5" t="inlineStr">
        <is>
          <t>Механики с порогом («от суммы») выгодны, только если средний чек правда дорастает до порога. Те, кто и так покупал на эту сумму, получают выгоду бесплатно — это тоже расход.</t>
        </is>
      </c>
    </row>
  </sheetData>
  <conditionalFormatting sqref="L13:L19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</cols>
  <sheetData>
    <row r="1">
      <c r="A1" s="1" t="inlineStr">
        <is>
          <t>Итоги акции: заработали или нет</t>
        </is>
      </c>
    </row>
    <row r="2">
      <c r="A2" s="5" t="inlineStr">
        <is>
          <t>Заполните после окончания акции. Себестоимость и расходы на заказ берутся из листа «Сравнение механик».</t>
        </is>
      </c>
    </row>
    <row r="3">
      <c r="A3" s="6" t="inlineStr">
        <is>
          <t>Период акции</t>
        </is>
      </c>
    </row>
    <row r="4">
      <c r="A4" s="7" t="inlineStr">
        <is>
          <t>Заказов за период акции</t>
        </is>
      </c>
      <c r="B4" s="22" t="n">
        <v>420</v>
      </c>
    </row>
    <row r="5">
      <c r="A5" s="7" t="inlineStr">
        <is>
          <t>Средний чек до скидки, ₽</t>
        </is>
      </c>
      <c r="B5" s="23" t="n">
        <v>4000</v>
      </c>
    </row>
    <row r="6">
      <c r="A6" s="7" t="inlineStr">
        <is>
          <t>Скидки, подарки и доставка за счёт магазина — всего за акцию, ₽</t>
        </is>
      </c>
      <c r="B6" s="23" t="n">
        <v>252000</v>
      </c>
    </row>
    <row r="7">
      <c r="A7" s="7" t="inlineStr">
        <is>
          <t>Реклама и рассылки под акцию, ₽</t>
        </is>
      </c>
      <c r="B7" s="23" t="n">
        <v>20000</v>
      </c>
    </row>
    <row r="9">
      <c r="A9" s="6" t="inlineStr">
        <is>
          <t>Для сравнения</t>
        </is>
      </c>
    </row>
    <row r="10">
      <c r="A10" s="7" t="inlineStr">
        <is>
          <t>Заказов за такой же по длине период без акции</t>
        </is>
      </c>
      <c r="B10" s="22" t="n">
        <v>300</v>
      </c>
    </row>
    <row r="11">
      <c r="A11" s="7" t="inlineStr">
        <is>
          <t>Средний чек без акции, ₽</t>
        </is>
      </c>
      <c r="B11" s="23" t="n">
        <v>4000</v>
      </c>
    </row>
    <row r="12">
      <c r="A12" s="7" t="inlineStr">
        <is>
          <t>Заказов за 2 недели после акции</t>
        </is>
      </c>
      <c r="B12" s="22" t="n">
        <v>240</v>
      </c>
    </row>
    <row r="13">
      <c r="A13" s="7" t="inlineStr">
        <is>
          <t>Заказов обычно за 2 недели</t>
        </is>
      </c>
      <c r="B13" s="22" t="n">
        <v>300</v>
      </c>
    </row>
    <row r="15">
      <c r="A15" s="11" t="inlineStr">
        <is>
          <t>Прибыль за период акции, ₽</t>
        </is>
      </c>
      <c r="B15" s="24">
        <f>B4*(B5*(1-'Сравнение механик'!$B$5)-'Сравнение механик'!$B$6)-B6-B7</f>
        <v/>
      </c>
    </row>
    <row r="16">
      <c r="A16" s="11" t="inlineStr">
        <is>
          <t>Прибыль за такой же период без акции, ₽</t>
        </is>
      </c>
      <c r="B16" s="24">
        <f>B10*(B11*(1-'Сравнение механик'!$B$5)-'Сравнение механик'!$B$6)</f>
        <v/>
      </c>
    </row>
    <row r="17">
      <c r="A17" s="11" t="inlineStr">
        <is>
          <t>Разница за период акции, ₽</t>
        </is>
      </c>
      <c r="B17" s="25">
        <f>B15-B16</f>
        <v/>
      </c>
    </row>
    <row r="18">
      <c r="A18" s="11" t="inlineStr">
        <is>
          <t>Прибыль, недополученная после акции (провал спроса), ₽</t>
        </is>
      </c>
      <c r="B18" s="25">
        <f>(B12-B13)*(B11*(1-'Сравнение механик'!$B$5)-'Сравнение механик'!$B$6)</f>
        <v/>
      </c>
    </row>
    <row r="19">
      <c r="A19" s="11" t="inlineStr">
        <is>
          <t>Итог акции с учётом провала после неё, ₽</t>
        </is>
      </c>
      <c r="B19" s="25">
        <f>B17+B18</f>
        <v/>
      </c>
    </row>
    <row r="21">
      <c r="A21" s="5" t="inlineStr">
        <is>
          <t>Если после акции заказов стало меньше обычного, часть покупателей просто купила раньше. Эта прибыль не новая — её вычитаем.</t>
        </is>
      </c>
    </row>
  </sheetData>
  <conditionalFormatting sqref="B17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B18">
    <cfRule type="cellIs" priority="3" operator="lessThan" dxfId="0">
      <formula>0</formula>
    </cfRule>
    <cfRule type="cellIs" priority="4" operator="greaterThan" dxfId="1">
      <formula>0</formula>
    </cfRule>
  </conditionalFormatting>
  <conditionalFormatting sqref="B19">
    <cfRule type="cellIs" priority="5" operator="lessThan" dxfId="0">
      <formula>0</formula>
    </cfRule>
    <cfRule type="cellIs" priority="6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2026-10-23T08:59:28Z</dcterms:created>
  <dcterms:modified xmlns:dcterms="http://purl.org/dc/terms/" xmlns:xsi="http://www.w3.org/2001/XMLSchema-instance" xsi:type="dcterms:W3CDTF">2026-10-23T08:59:28Z</dcterms:modified>
</cp:coreProperties>
</file>